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8" activeTab="9"/>
  </bookViews>
  <sheets>
    <sheet name="Формы и сроки" sheetId="1" state="hidden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Форма 8" sheetId="10" r:id="rId9"/>
    <sheet name="Форма 9" sheetId="11" r:id="rId10"/>
    <sheet name="Форма 10" sheetId="12" state="hidden" r:id="rId11"/>
    <sheet name="Форма 11" sheetId="13" state="hidden" r:id="rId12"/>
    <sheet name="Форма 12,13" sheetId="4" state="hidden" r:id="rId13"/>
    <sheet name="Форма 14" sheetId="14" state="hidden" r:id="rId14"/>
    <sheet name="Форма 15" sheetId="15" state="hidden" r:id="rId15"/>
  </sheets>
  <calcPr calcId="162913"/>
</workbook>
</file>

<file path=xl/calcChain.xml><?xml version="1.0" encoding="utf-8"?>
<calcChain xmlns="http://schemas.openxmlformats.org/spreadsheetml/2006/main">
  <c r="B51" i="10" l="1"/>
  <c r="B50" i="10" l="1"/>
  <c r="B38" i="10"/>
  <c r="B35" i="10"/>
  <c r="B5" i="10"/>
  <c r="B6" i="10"/>
  <c r="B33" i="10"/>
  <c r="B31" i="10"/>
  <c r="B8" i="10" s="1"/>
  <c r="B48" i="10"/>
  <c r="B26" i="10"/>
  <c r="B24" i="10"/>
</calcChain>
</file>

<file path=xl/comments1.xml><?xml version="1.0" encoding="utf-8"?>
<comments xmlns="http://schemas.openxmlformats.org/spreadsheetml/2006/main">
  <authors>
    <author>Автор</author>
  </authors>
  <commentList>
    <comment ref="B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ввод ОС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вместе с цеховым персоналом</t>
        </r>
      </text>
    </comment>
  </commentList>
</comments>
</file>

<file path=xl/sharedStrings.xml><?xml version="1.0" encoding="utf-8"?>
<sst xmlns="http://schemas.openxmlformats.org/spreadsheetml/2006/main" count="229" uniqueCount="195">
  <si>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</si>
  <si>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</si>
  <si>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</si>
  <si>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</si>
  <si>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</si>
  <si>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</si>
  <si>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</si>
  <si>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</si>
  <si>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</si>
  <si>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</si>
  <si>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</si>
  <si>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</si>
  <si>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</si>
  <si>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</si>
  <si>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</si>
  <si>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</si>
  <si>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</si>
  <si>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</si>
  <si>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</si>
  <si>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</si>
  <si>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</si>
  <si>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</si>
  <si>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</si>
  <si>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</si>
  <si>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</si>
  <si>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</si>
  <si>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</si>
  <si>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</si>
  <si>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</si>
  <si>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</si>
  <si>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</si>
  <si>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</si>
  <si>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</si>
  <si>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</si>
  <si>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</si>
  <si>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</si>
  <si>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</si>
  <si>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</si>
  <si>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</si>
  <si>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</si>
  <si>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</si>
  <si>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</si>
  <si>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</si>
  <si>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</si>
  <si>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</si>
  <si>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</si>
  <si>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</si>
  <si>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</si>
  <si>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</si>
  <si>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</si>
  <si>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</si>
  <si>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</si>
  <si>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</si>
  <si>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</si>
  <si>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</si>
  <si>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</si>
  <si>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</si>
  <si>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</si>
  <si>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</si>
  <si>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</si>
  <si>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</si>
  <si>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</si>
  <si>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</si>
  <si>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</si>
  <si>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</si>
  <si>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</si>
  <si>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</si>
  <si>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</si>
  <si>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</si>
  <si>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</si>
  <si>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</si>
  <si>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</si>
  <si>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</si>
  <si>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</si>
  <si>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</si>
  <si>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</si>
  <si>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</si>
  <si>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</si>
  <si>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</si>
  <si>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</si>
  <si>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</si>
  <si>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</si>
  <si>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</si>
  <si>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</si>
  <si>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</si>
  <si>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</si>
  <si>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</si>
  <si>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8) тепловая нагрузка по договорам, заключенным в рамках осуществления регулируемых видов деятельности (Гкал/ч)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</si>
  <si>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</si>
  <si>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</si>
  <si>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</si>
  <si>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</si>
  <si>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</si>
  <si>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</si>
  <si>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</si>
  <si>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</si>
  <si>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стоимость транспортировки, руб/тыс.куб.м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</si>
  <si>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</si>
  <si>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</si>
  <si>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</si>
  <si>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</si>
  <si>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</si>
  <si>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</si>
  <si>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</si>
  <si>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</si>
  <si>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</si>
  <si>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</si>
  <si>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</si>
  <si>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</si>
  <si>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</si>
  <si>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</si>
  <si>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</si>
  <si>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</si>
  <si>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</si>
  <si>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</si>
  <si>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установленная мощность источника 2, Гкал/час</t>
  </si>
  <si>
    <t>установленная мощность источника …., Гкал/час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</si>
  <si>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</si>
  <si>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</si>
  <si>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</si>
  <si>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</si>
  <si>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</si>
  <si>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</si>
  <si>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</si>
  <si>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</si>
  <si>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</si>
  <si>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</si>
  <si>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</si>
  <si>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</si>
  <si>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</si>
  <si>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</si>
  <si>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</si>
  <si>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</si>
  <si>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</si>
  <si>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</si>
  <si>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</si>
  <si>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</si>
  <si>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Потребность в финансовых средствах на ____ год, тыс. руб.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</si>
  <si>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</si>
  <si>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</si>
  <si>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</si>
  <si>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</si>
  <si>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</si>
  <si>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</si>
  <si>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</si>
  <si>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</si>
  <si>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</si>
  <si>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</si>
  <si>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</si>
  <si>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</si>
  <si>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</si>
  <si>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</si>
  <si>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</si>
  <si>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</si>
  <si>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</si>
  <si>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</si>
  <si>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</si>
  <si>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</si>
  <si>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</si>
  <si>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</si>
  <si>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</si>
  <si>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</si>
  <si>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</si>
  <si>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</si>
  <si>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</si>
  <si>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</si>
  <si>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</si>
  <si>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</si>
  <si>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</si>
  <si>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</si>
  <si>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</si>
  <si>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</si>
  <si>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</si>
  <si>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</si>
  <si>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</si>
  <si>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>Форма 8. Информация об основных показателях финансово-хозяйственной деятельности регулируемой организации- Предприятие № 7 ООО "ТСК Мосэнерго"</t>
  </si>
  <si>
    <t>факт 2017 года</t>
  </si>
  <si>
    <t>налоги</t>
  </si>
  <si>
    <t>17) удельный расход электрической энергии на производство и передачу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</si>
  <si>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от источника КТС Отрадное</t>
  </si>
  <si>
    <t>удельный расход электроэнергии на производство от КТС Отрадное (кВт*ч/Гкал)</t>
  </si>
  <si>
    <t>-</t>
  </si>
  <si>
    <t>установленная мощность источника -КТС Отрадное, Гкал/час</t>
  </si>
  <si>
    <t>в том числе соцвыплатыи материальная помощь</t>
  </si>
  <si>
    <t>http://www.tsk-mosenergo.ru/about/disclosure</t>
  </si>
  <si>
    <t>9) объем вырабатываемой регулируемой организацией теплоносителя в рамках осуществления регулируемых видов деятельности (тыс. куб.м)</t>
  </si>
  <si>
    <t>10) объем приобретаемой регулируемой организацией теплоносителя в рамках осуществления регулируемых видов деятельности (тыс. куб.м.)</t>
  </si>
  <si>
    <t>11) объем теплоносителя,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куб.м.)</t>
  </si>
  <si>
    <t>производство, передача и сбыт теплоносителя потребителям</t>
  </si>
  <si>
    <t xml:space="preserve">производство, передача и сбыт теплоносителя </t>
  </si>
  <si>
    <t>объем теплоносителя для пождпитки тепловой сети ООО "ТСК Мосэнерго"</t>
  </si>
  <si>
    <t>на подпитку тепловой сети ООО "ТСК Мосэнерго" в себестоимость тарифа на тепловую энергию</t>
  </si>
  <si>
    <t>12) нормативы технологических потерь  теплоносителя при передаче тепловой энергии по тепловым сетям, утвержденные уполномоченным органом (тыс.куб.м.)</t>
  </si>
  <si>
    <t>13) фактический объем потерь теплоносителя при передаче тепловой энергии (тыс. куб.м.)</t>
  </si>
  <si>
    <t>факт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</si>
</sst>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000"/>
    <numFmt numFmtId="167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4" fillId="0" borderId="1" xfId="0" applyNumberFormat="1" applyFont="1" applyBorder="1" applyAlignment="1">
      <alignment horizontal="left" vertical="center" wrapText="1" indent="3"/>
    </xf>
    <xf numFmtId="0" fontId="6" fillId="0" borderId="1" xfId="0" applyNumberFormat="1" applyFont="1" applyBorder="1" applyAlignment="1">
      <alignment horizontal="right" vertical="center" wrapText="1" indent="3"/>
    </xf>
    <xf numFmtId="0" fontId="4" fillId="0" borderId="1" xfId="0" applyNumberFormat="1" applyFont="1" applyBorder="1" applyAlignment="1">
      <alignment horizontal="right" vertical="center" wrapText="1" indent="3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ill="1" applyBorder="1" applyAlignment="1">
      <alignment vertical="center" wrapText="1"/>
    </xf>
    <xf numFmtId="0" fontId="8" fillId="0" borderId="1" xfId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164" fontId="2" fillId="0" borderId="0" xfId="0" applyNumberFormat="1" applyFont="1" applyBorder="1"/>
    <xf numFmtId="0" fontId="4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" fontId="8" fillId="2" borderId="1" xfId="1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4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tsk-mosenergo.ru/about/disclosure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workbookViewId="0">
      <selection activeCell="D11" sqref="D11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3" t="s">
        <v>174</v>
      </c>
      <c r="B3" s="21" t="s">
        <v>173</v>
      </c>
    </row>
    <row r="4" spans="1:2" ht="41.25" customHeight="1" x14ac:dyDescent="0.25">
      <c r="A4" s="24" t="s">
        <v>29</v>
      </c>
      <c r="B4" s="43" t="s">
        <v>28</v>
      </c>
    </row>
    <row r="5" spans="1:2" ht="49.5" customHeight="1" x14ac:dyDescent="0.25">
      <c r="A5" s="24" t="s">
        <v>54</v>
      </c>
      <c r="B5" s="43"/>
    </row>
    <row r="6" spans="1:2" ht="36.75" customHeight="1" x14ac:dyDescent="0.25">
      <c r="A6" s="24" t="s">
        <v>55</v>
      </c>
      <c r="B6" s="43"/>
    </row>
    <row r="7" spans="1:2" ht="54" customHeight="1" x14ac:dyDescent="0.25">
      <c r="A7" s="24" t="s">
        <v>63</v>
      </c>
      <c r="B7" s="43"/>
    </row>
    <row r="8" spans="1:2" ht="41.25" customHeight="1" x14ac:dyDescent="0.25">
      <c r="A8" s="22" t="s">
        <v>79</v>
      </c>
      <c r="B8" s="43"/>
    </row>
    <row r="9" spans="1:2" ht="66" customHeight="1" x14ac:dyDescent="0.25">
      <c r="A9" s="22" t="s">
        <v>78</v>
      </c>
      <c r="B9" s="43"/>
    </row>
    <row r="10" spans="1:2" ht="50.25" customHeight="1" x14ac:dyDescent="0.25">
      <c r="A10" s="22" t="s">
        <v>33</v>
      </c>
      <c r="B10" s="44"/>
    </row>
    <row r="11" spans="1:2" ht="66.75" customHeight="1" x14ac:dyDescent="0.25">
      <c r="A11" s="22" t="s">
        <v>34</v>
      </c>
      <c r="B11" s="44"/>
    </row>
    <row r="12" spans="1:2" ht="40.5" customHeight="1" x14ac:dyDescent="0.25">
      <c r="A12" s="25" t="s">
        <v>93</v>
      </c>
      <c r="B12" s="43" t="s">
        <v>80</v>
      </c>
    </row>
    <row r="13" spans="1:2" ht="57" customHeight="1" x14ac:dyDescent="0.25">
      <c r="A13" s="22" t="s">
        <v>129</v>
      </c>
      <c r="B13" s="43"/>
    </row>
    <row r="14" spans="1:2" ht="45.75" customHeight="1" x14ac:dyDescent="0.25">
      <c r="A14" s="22" t="s">
        <v>148</v>
      </c>
      <c r="B14" s="43"/>
    </row>
    <row r="15" spans="1:2" ht="90.75" customHeight="1" x14ac:dyDescent="0.25">
      <c r="A15" s="26" t="s">
        <v>153</v>
      </c>
      <c r="B15" s="20" t="s">
        <v>152</v>
      </c>
    </row>
    <row r="16" spans="1:2" ht="74.25" customHeight="1" x14ac:dyDescent="0.25">
      <c r="A16" s="26" t="s">
        <v>163</v>
      </c>
      <c r="B16" s="43" t="s">
        <v>164</v>
      </c>
    </row>
    <row r="17" spans="1:2" ht="77.25" customHeight="1" x14ac:dyDescent="0.25">
      <c r="A17" s="22" t="s">
        <v>172</v>
      </c>
      <c r="B17" s="43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A3" sqref="A3"/>
    </sheetView>
  </sheetViews>
  <sheetFormatPr defaultRowHeight="15.75" x14ac:dyDescent="0.25"/>
  <cols>
    <col min="1" max="1" width="84.140625" style="17" customWidth="1"/>
    <col min="2" max="2" width="24.42578125" style="17" customWidth="1"/>
    <col min="3" max="3" width="9.28515625" style="17" customWidth="1"/>
    <col min="4" max="16384" width="9.140625" style="17"/>
  </cols>
  <sheetData>
    <row r="1" spans="1:2" ht="48" customHeight="1" x14ac:dyDescent="0.25">
      <c r="A1" s="45" t="s">
        <v>129</v>
      </c>
      <c r="B1" s="45"/>
    </row>
    <row r="3" spans="1:2" x14ac:dyDescent="0.25">
      <c r="A3" s="39" t="s">
        <v>189</v>
      </c>
      <c r="B3" s="28" t="s">
        <v>194</v>
      </c>
    </row>
    <row r="4" spans="1:2" ht="24.75" customHeight="1" x14ac:dyDescent="0.25">
      <c r="A4" s="18" t="s">
        <v>120</v>
      </c>
      <c r="B4" s="30">
        <v>0</v>
      </c>
    </row>
    <row r="5" spans="1:2" ht="23.25" customHeight="1" x14ac:dyDescent="0.25">
      <c r="A5" s="18" t="s">
        <v>121</v>
      </c>
      <c r="B5" s="30">
        <v>0</v>
      </c>
    </row>
    <row r="6" spans="1:2" ht="38.25" customHeight="1" x14ac:dyDescent="0.25">
      <c r="A6" s="18" t="s">
        <v>122</v>
      </c>
      <c r="B6" s="30">
        <v>0</v>
      </c>
    </row>
    <row r="7" spans="1:2" ht="38.25" customHeight="1" x14ac:dyDescent="0.25">
      <c r="A7" s="18" t="s">
        <v>123</v>
      </c>
      <c r="B7" s="34"/>
    </row>
    <row r="8" spans="1:2" ht="35.25" customHeight="1" x14ac:dyDescent="0.25">
      <c r="A8" s="18" t="s">
        <v>124</v>
      </c>
      <c r="B8" s="34"/>
    </row>
    <row r="9" spans="1:2" ht="39" customHeight="1" x14ac:dyDescent="0.25">
      <c r="A9" s="18" t="s">
        <v>125</v>
      </c>
      <c r="B9" s="30">
        <v>0</v>
      </c>
    </row>
    <row r="10" spans="1:2" ht="135" customHeight="1" x14ac:dyDescent="0.25">
      <c r="A10" s="18" t="s">
        <v>126</v>
      </c>
      <c r="B10" s="31" t="s">
        <v>181</v>
      </c>
    </row>
    <row r="12" spans="1:2" x14ac:dyDescent="0.25">
      <c r="A12" s="17" t="s">
        <v>17</v>
      </c>
    </row>
    <row r="13" spans="1:2" ht="18.75" customHeight="1" x14ac:dyDescent="0.25">
      <c r="A13" s="48" t="s">
        <v>127</v>
      </c>
      <c r="B13" s="48"/>
    </row>
    <row r="14" spans="1:2" ht="39" customHeight="1" x14ac:dyDescent="0.25">
      <c r="A14" s="46" t="s">
        <v>128</v>
      </c>
      <c r="B14" s="46"/>
    </row>
  </sheetData>
  <mergeCells count="3">
    <mergeCell ref="A1:B1"/>
    <mergeCell ref="A14:B14"/>
    <mergeCell ref="A13:B1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9" workbookViewId="0">
      <selection activeCell="D8" sqref="D8"/>
    </sheetView>
  </sheetViews>
  <sheetFormatPr defaultColWidth="42.7109375" defaultRowHeight="15.75" x14ac:dyDescent="0.25"/>
  <cols>
    <col min="1" max="1" width="60.7109375" style="3" customWidth="1"/>
    <col min="2" max="2" width="26.7109375" style="3" customWidth="1"/>
    <col min="3" max="3" width="30.42578125" style="3" customWidth="1"/>
    <col min="4" max="4" width="30.28515625" style="3" customWidth="1"/>
    <col min="5" max="16384" width="42.7109375" style="3"/>
  </cols>
  <sheetData>
    <row r="1" spans="1:3" ht="44.25" customHeight="1" x14ac:dyDescent="0.25">
      <c r="A1" s="45" t="s">
        <v>148</v>
      </c>
      <c r="B1" s="45"/>
      <c r="C1" s="45"/>
    </row>
    <row r="3" spans="1:3" x14ac:dyDescent="0.25">
      <c r="A3" s="41" t="s">
        <v>189</v>
      </c>
      <c r="B3" s="42" t="s">
        <v>194</v>
      </c>
    </row>
    <row r="4" spans="1:3" ht="24.75" customHeight="1" x14ac:dyDescent="0.25">
      <c r="A4" s="5" t="s">
        <v>130</v>
      </c>
      <c r="B4" s="29" t="s">
        <v>181</v>
      </c>
      <c r="C4" s="27"/>
    </row>
    <row r="5" spans="1:3" ht="24.75" customHeight="1" x14ac:dyDescent="0.25">
      <c r="A5" s="5" t="s">
        <v>131</v>
      </c>
      <c r="B5" s="29" t="s">
        <v>181</v>
      </c>
      <c r="C5" s="27"/>
    </row>
    <row r="6" spans="1:3" ht="21.75" customHeight="1" x14ac:dyDescent="0.25">
      <c r="A6" s="5" t="s">
        <v>132</v>
      </c>
      <c r="B6" s="29" t="s">
        <v>181</v>
      </c>
      <c r="C6" s="27"/>
    </row>
    <row r="7" spans="1:3" ht="72.75" customHeight="1" x14ac:dyDescent="0.25">
      <c r="A7" s="5" t="s">
        <v>133</v>
      </c>
      <c r="B7" s="29" t="s">
        <v>181</v>
      </c>
      <c r="C7" s="27"/>
    </row>
    <row r="8" spans="1:3" ht="39.75" customHeight="1" x14ac:dyDescent="0.25">
      <c r="A8" s="5" t="s">
        <v>134</v>
      </c>
      <c r="B8" s="29" t="s">
        <v>181</v>
      </c>
      <c r="C8" s="27"/>
    </row>
    <row r="9" spans="1:3" ht="37.5" customHeight="1" x14ac:dyDescent="0.25">
      <c r="A9" s="5" t="s">
        <v>135</v>
      </c>
      <c r="B9" s="29" t="s">
        <v>181</v>
      </c>
      <c r="C9" s="27"/>
    </row>
    <row r="11" spans="1:3" ht="39.75" customHeight="1" x14ac:dyDescent="0.25">
      <c r="A11" s="45" t="s">
        <v>149</v>
      </c>
      <c r="B11" s="45"/>
      <c r="C11" s="45"/>
    </row>
    <row r="14" spans="1:3" ht="64.5" customHeight="1" x14ac:dyDescent="0.25">
      <c r="A14" s="19" t="s">
        <v>136</v>
      </c>
      <c r="B14" s="19" t="s">
        <v>137</v>
      </c>
      <c r="C14" s="19" t="s">
        <v>138</v>
      </c>
    </row>
    <row r="15" spans="1:3" x14ac:dyDescent="0.25">
      <c r="A15" s="29" t="s">
        <v>181</v>
      </c>
      <c r="B15" s="29" t="s">
        <v>181</v>
      </c>
      <c r="C15" s="29" t="s">
        <v>181</v>
      </c>
    </row>
    <row r="16" spans="1:3" x14ac:dyDescent="0.25">
      <c r="A16" s="4"/>
      <c r="B16" s="4"/>
      <c r="C16" s="4"/>
    </row>
    <row r="17" spans="1:4" x14ac:dyDescent="0.25">
      <c r="A17" s="4"/>
      <c r="B17" s="4"/>
      <c r="C17" s="4"/>
    </row>
    <row r="20" spans="1:4" ht="31.5" customHeight="1" x14ac:dyDescent="0.25">
      <c r="A20" s="45" t="s">
        <v>150</v>
      </c>
      <c r="B20" s="45"/>
      <c r="C20" s="45"/>
      <c r="D20" s="45"/>
    </row>
    <row r="23" spans="1:4" ht="47.25" x14ac:dyDescent="0.25">
      <c r="A23" s="19" t="s">
        <v>136</v>
      </c>
      <c r="B23" s="19" t="s">
        <v>139</v>
      </c>
      <c r="C23" s="19" t="s">
        <v>140</v>
      </c>
      <c r="D23" s="19" t="s">
        <v>141</v>
      </c>
    </row>
    <row r="24" spans="1:4" ht="27.75" customHeight="1" x14ac:dyDescent="0.25">
      <c r="A24" s="29" t="s">
        <v>181</v>
      </c>
      <c r="B24" s="29" t="s">
        <v>181</v>
      </c>
      <c r="C24" s="29" t="s">
        <v>181</v>
      </c>
      <c r="D24" s="29" t="s">
        <v>181</v>
      </c>
    </row>
    <row r="25" spans="1:4" ht="33.75" customHeight="1" x14ac:dyDescent="0.25">
      <c r="A25" s="4"/>
      <c r="B25" s="4"/>
      <c r="C25" s="4"/>
      <c r="D25" s="4"/>
    </row>
    <row r="26" spans="1:4" ht="36.75" customHeight="1" x14ac:dyDescent="0.25">
      <c r="A26" s="4"/>
      <c r="B26" s="4"/>
      <c r="C26" s="4"/>
      <c r="D26" s="4"/>
    </row>
    <row r="29" spans="1:4" ht="31.5" customHeight="1" x14ac:dyDescent="0.25">
      <c r="A29" s="45" t="s">
        <v>151</v>
      </c>
      <c r="B29" s="45"/>
      <c r="C29" s="45"/>
      <c r="D29" s="45"/>
    </row>
    <row r="31" spans="1:4" ht="63.75" customHeight="1" x14ac:dyDescent="0.25">
      <c r="A31" s="19" t="s">
        <v>142</v>
      </c>
      <c r="B31" s="19" t="s">
        <v>136</v>
      </c>
      <c r="C31" s="19" t="s">
        <v>143</v>
      </c>
      <c r="D31" s="19" t="s">
        <v>144</v>
      </c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6" spans="1:4" ht="27" customHeight="1" x14ac:dyDescent="0.25">
      <c r="A36" s="45" t="s">
        <v>145</v>
      </c>
      <c r="B36" s="45"/>
      <c r="C36" s="45"/>
      <c r="D36" s="45"/>
    </row>
    <row r="38" spans="1:4" ht="24" customHeight="1" x14ac:dyDescent="0.25">
      <c r="A38" s="19" t="s">
        <v>146</v>
      </c>
      <c r="B38" s="19" t="s">
        <v>147</v>
      </c>
    </row>
    <row r="39" spans="1:4" ht="24" customHeight="1" x14ac:dyDescent="0.25">
      <c r="A39" s="19"/>
      <c r="B39" s="19"/>
    </row>
  </sheetData>
  <mergeCells count="5">
    <mergeCell ref="A36:D36"/>
    <mergeCell ref="A1:C1"/>
    <mergeCell ref="A11:C11"/>
    <mergeCell ref="A20:D20"/>
    <mergeCell ref="A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45" t="s">
        <v>159</v>
      </c>
      <c r="B1" s="45"/>
    </row>
    <row r="4" spans="1:2" ht="37.5" customHeight="1" x14ac:dyDescent="0.25">
      <c r="A4" s="5" t="s">
        <v>154</v>
      </c>
      <c r="B4" s="10"/>
    </row>
    <row r="5" spans="1:2" ht="42.75" customHeight="1" x14ac:dyDescent="0.25">
      <c r="A5" s="5" t="s">
        <v>155</v>
      </c>
      <c r="B5" s="10"/>
    </row>
    <row r="6" spans="1:2" ht="70.5" customHeight="1" x14ac:dyDescent="0.25">
      <c r="A6" s="5" t="s">
        <v>156</v>
      </c>
      <c r="B6" s="10"/>
    </row>
    <row r="7" spans="1:2" ht="22.5" customHeight="1" x14ac:dyDescent="0.25">
      <c r="A7" s="5" t="s">
        <v>157</v>
      </c>
      <c r="B7" s="10"/>
    </row>
    <row r="9" spans="1:2" x14ac:dyDescent="0.25">
      <c r="A9" s="52" t="s">
        <v>17</v>
      </c>
      <c r="B9" s="52"/>
    </row>
    <row r="10" spans="1:2" ht="31.5" customHeight="1" x14ac:dyDescent="0.25">
      <c r="A10" s="51" t="s">
        <v>158</v>
      </c>
      <c r="B10" s="51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45" t="s">
        <v>32</v>
      </c>
      <c r="B1" s="45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46" t="s">
        <v>31</v>
      </c>
      <c r="B6" s="46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45" t="s">
        <v>39</v>
      </c>
      <c r="B9" s="45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5" sqref="D5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45" t="s">
        <v>163</v>
      </c>
      <c r="B1" s="45"/>
    </row>
    <row r="4" spans="1:2" ht="53.25" customHeight="1" x14ac:dyDescent="0.25">
      <c r="A4" s="5" t="s">
        <v>160</v>
      </c>
      <c r="B4" s="10"/>
    </row>
    <row r="5" spans="1:2" ht="40.5" customHeight="1" x14ac:dyDescent="0.25">
      <c r="A5" s="5" t="s">
        <v>161</v>
      </c>
      <c r="B5" s="10"/>
    </row>
    <row r="6" spans="1:2" ht="38.25" customHeight="1" x14ac:dyDescent="0.25">
      <c r="A6" s="5" t="s">
        <v>162</v>
      </c>
      <c r="B6" s="10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45" t="s">
        <v>172</v>
      </c>
      <c r="B1" s="45"/>
    </row>
    <row r="4" spans="1:2" ht="19.5" customHeight="1" x14ac:dyDescent="0.25">
      <c r="A4" s="5" t="s">
        <v>165</v>
      </c>
      <c r="B4" s="10"/>
    </row>
    <row r="5" spans="1:2" ht="20.25" customHeight="1" x14ac:dyDescent="0.25">
      <c r="A5" s="5" t="s">
        <v>166</v>
      </c>
      <c r="B5" s="10"/>
    </row>
    <row r="6" spans="1:2" ht="21.75" customHeight="1" x14ac:dyDescent="0.25">
      <c r="A6" s="5" t="s">
        <v>167</v>
      </c>
      <c r="B6" s="10"/>
    </row>
    <row r="7" spans="1:2" ht="51.75" customHeight="1" x14ac:dyDescent="0.25">
      <c r="A7" s="5" t="s">
        <v>168</v>
      </c>
      <c r="B7" s="10"/>
    </row>
    <row r="8" spans="1:2" ht="48.75" customHeight="1" x14ac:dyDescent="0.25">
      <c r="A8" s="5" t="s">
        <v>169</v>
      </c>
      <c r="B8" s="10"/>
    </row>
    <row r="9" spans="1:2" ht="38.25" customHeight="1" x14ac:dyDescent="0.25">
      <c r="A9" s="5" t="s">
        <v>170</v>
      </c>
      <c r="B9" s="10"/>
    </row>
    <row r="10" spans="1:2" ht="88.5" customHeight="1" x14ac:dyDescent="0.25">
      <c r="A10" s="5" t="s">
        <v>171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45" t="s">
        <v>0</v>
      </c>
      <c r="B1" s="45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45" t="s">
        <v>25</v>
      </c>
      <c r="B1" s="45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46" t="s">
        <v>24</v>
      </c>
      <c r="B12" s="46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45" t="s">
        <v>45</v>
      </c>
      <c r="B2" s="45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46" t="s">
        <v>46</v>
      </c>
      <c r="B12" s="46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47" t="s">
        <v>53</v>
      </c>
      <c r="B1" s="47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48" t="s">
        <v>52</v>
      </c>
      <c r="B9" s="48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45" t="s">
        <v>62</v>
      </c>
      <c r="B1" s="45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49" t="s">
        <v>61</v>
      </c>
      <c r="B12" s="49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45" t="s">
        <v>70</v>
      </c>
      <c r="B1" s="45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48" t="s">
        <v>69</v>
      </c>
      <c r="B11" s="48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50" t="s">
        <v>77</v>
      </c>
      <c r="B1" s="50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1"/>
  <sheetViews>
    <sheetView topLeftCell="A49" workbookViewId="0">
      <selection activeCell="B5" sqref="B5:B57"/>
    </sheetView>
  </sheetViews>
  <sheetFormatPr defaultRowHeight="15.75" x14ac:dyDescent="0.25"/>
  <cols>
    <col min="1" max="1" width="73.42578125" style="8" customWidth="1"/>
    <col min="2" max="2" width="26" style="7" customWidth="1"/>
    <col min="3" max="16384" width="9.140625" style="7"/>
  </cols>
  <sheetData>
    <row r="1" spans="1:2" ht="47.25" customHeight="1" x14ac:dyDescent="0.25">
      <c r="A1" s="45" t="s">
        <v>175</v>
      </c>
      <c r="B1" s="45"/>
    </row>
    <row r="4" spans="1:2" x14ac:dyDescent="0.25">
      <c r="A4" s="39" t="s">
        <v>189</v>
      </c>
      <c r="B4" s="28" t="s">
        <v>176</v>
      </c>
    </row>
    <row r="5" spans="1:2" ht="31.5" x14ac:dyDescent="0.25">
      <c r="A5" s="5" t="s">
        <v>81</v>
      </c>
      <c r="B5" s="35">
        <f>B6+B7</f>
        <v>24708.974439372341</v>
      </c>
    </row>
    <row r="6" spans="1:2" x14ac:dyDescent="0.25">
      <c r="A6" s="5" t="s">
        <v>188</v>
      </c>
      <c r="B6" s="35">
        <f>5650942.06/1.18/1000</f>
        <v>4788.9339491525425</v>
      </c>
    </row>
    <row r="7" spans="1:2" ht="31.5" x14ac:dyDescent="0.25">
      <c r="A7" s="5" t="s">
        <v>191</v>
      </c>
      <c r="B7" s="35">
        <v>19920.040490219799</v>
      </c>
    </row>
    <row r="8" spans="1:2" ht="31.5" x14ac:dyDescent="0.25">
      <c r="A8" s="5" t="s">
        <v>82</v>
      </c>
      <c r="B8" s="35">
        <f>B9+B10+B19+B22+B25+B26+B27+B28+B29+B30+B31+B32+B33</f>
        <v>25603.555420274995</v>
      </c>
    </row>
    <row r="9" spans="1:2" ht="31.5" x14ac:dyDescent="0.25">
      <c r="A9" s="14" t="s">
        <v>106</v>
      </c>
      <c r="B9" s="36">
        <v>19725.866650274998</v>
      </c>
    </row>
    <row r="10" spans="1:2" ht="47.25" x14ac:dyDescent="0.25">
      <c r="A10" s="14" t="s">
        <v>105</v>
      </c>
      <c r="B10" s="53">
        <v>0</v>
      </c>
    </row>
    <row r="11" spans="1:2" hidden="1" x14ac:dyDescent="0.25">
      <c r="A11" s="15" t="s">
        <v>95</v>
      </c>
      <c r="B11" s="53">
        <v>0</v>
      </c>
    </row>
    <row r="12" spans="1:2" hidden="1" x14ac:dyDescent="0.25">
      <c r="A12" s="16" t="s">
        <v>94</v>
      </c>
      <c r="B12" s="53">
        <v>0</v>
      </c>
    </row>
    <row r="13" spans="1:2" hidden="1" x14ac:dyDescent="0.25">
      <c r="A13" s="16" t="s">
        <v>118</v>
      </c>
      <c r="B13" s="53">
        <v>0</v>
      </c>
    </row>
    <row r="14" spans="1:2" hidden="1" x14ac:dyDescent="0.25">
      <c r="A14" s="16" t="s">
        <v>96</v>
      </c>
      <c r="B14" s="53">
        <v>0</v>
      </c>
    </row>
    <row r="15" spans="1:2" hidden="1" x14ac:dyDescent="0.25">
      <c r="A15" s="15" t="s">
        <v>97</v>
      </c>
      <c r="B15" s="38">
        <v>0</v>
      </c>
    </row>
    <row r="16" spans="1:2" hidden="1" x14ac:dyDescent="0.25">
      <c r="A16" s="16" t="s">
        <v>98</v>
      </c>
      <c r="B16" s="38">
        <v>0</v>
      </c>
    </row>
    <row r="17" spans="1:2" hidden="1" x14ac:dyDescent="0.25">
      <c r="A17" s="16" t="s">
        <v>119</v>
      </c>
      <c r="B17" s="38">
        <v>0</v>
      </c>
    </row>
    <row r="18" spans="1:2" hidden="1" x14ac:dyDescent="0.25">
      <c r="A18" s="16" t="s">
        <v>99</v>
      </c>
      <c r="B18" s="38">
        <v>0</v>
      </c>
    </row>
    <row r="19" spans="1:2" ht="63" x14ac:dyDescent="0.25">
      <c r="A19" s="14" t="s">
        <v>104</v>
      </c>
      <c r="B19" s="53">
        <v>0</v>
      </c>
    </row>
    <row r="20" spans="1:2" hidden="1" x14ac:dyDescent="0.25">
      <c r="A20" s="16" t="s">
        <v>100</v>
      </c>
      <c r="B20" s="53">
        <v>0</v>
      </c>
    </row>
    <row r="21" spans="1:2" hidden="1" x14ac:dyDescent="0.25">
      <c r="A21" s="16" t="s">
        <v>101</v>
      </c>
      <c r="B21" s="53">
        <v>0</v>
      </c>
    </row>
    <row r="22" spans="1:2" ht="31.5" x14ac:dyDescent="0.25">
      <c r="A22" s="14" t="s">
        <v>117</v>
      </c>
      <c r="B22" s="54">
        <v>341.33483999999999</v>
      </c>
    </row>
    <row r="23" spans="1:2" x14ac:dyDescent="0.25">
      <c r="A23" s="16" t="s">
        <v>94</v>
      </c>
      <c r="B23" s="55">
        <v>15.614000000000001</v>
      </c>
    </row>
    <row r="24" spans="1:2" x14ac:dyDescent="0.25">
      <c r="A24" s="16" t="s">
        <v>118</v>
      </c>
      <c r="B24" s="56">
        <f>B22/B23</f>
        <v>21.860819777123094</v>
      </c>
    </row>
    <row r="25" spans="1:2" ht="31.5" x14ac:dyDescent="0.25">
      <c r="A25" s="14" t="s">
        <v>102</v>
      </c>
      <c r="B25" s="55">
        <v>34.431250000000006</v>
      </c>
    </row>
    <row r="26" spans="1:2" ht="31.5" x14ac:dyDescent="0.25">
      <c r="A26" s="14" t="s">
        <v>103</v>
      </c>
      <c r="B26" s="57">
        <f>4560.25891-B27</f>
        <v>2690.6331299999997</v>
      </c>
    </row>
    <row r="27" spans="1:2" ht="31.5" x14ac:dyDescent="0.25">
      <c r="A27" s="14" t="s">
        <v>107</v>
      </c>
      <c r="B27" s="55">
        <v>1869.6257799999998</v>
      </c>
    </row>
    <row r="28" spans="1:2" x14ac:dyDescent="0.25">
      <c r="A28" s="14" t="s">
        <v>108</v>
      </c>
      <c r="B28" s="55">
        <v>10.193490000000001</v>
      </c>
    </row>
    <row r="29" spans="1:2" ht="31.5" x14ac:dyDescent="0.25">
      <c r="A29" s="14" t="s">
        <v>109</v>
      </c>
      <c r="B29" s="53">
        <v>0</v>
      </c>
    </row>
    <row r="30" spans="1:2" ht="31.5" x14ac:dyDescent="0.25">
      <c r="A30" s="14" t="s">
        <v>110</v>
      </c>
      <c r="B30" s="56">
        <v>396.52078000000006</v>
      </c>
    </row>
    <row r="31" spans="1:2" ht="31.5" x14ac:dyDescent="0.25">
      <c r="A31" s="14" t="s">
        <v>111</v>
      </c>
      <c r="B31" s="56">
        <f>931.25948-B30-B33</f>
        <v>529.87519999999995</v>
      </c>
    </row>
    <row r="32" spans="1:2" ht="78.75" x14ac:dyDescent="0.25">
      <c r="A32" s="14" t="s">
        <v>112</v>
      </c>
      <c r="B32" s="38">
        <v>0.21079999999999999</v>
      </c>
    </row>
    <row r="33" spans="1:5" ht="47.25" x14ac:dyDescent="0.25">
      <c r="A33" s="14" t="s">
        <v>113</v>
      </c>
      <c r="B33" s="35">
        <f>B34</f>
        <v>4.863500000000001</v>
      </c>
    </row>
    <row r="34" spans="1:5" x14ac:dyDescent="0.25">
      <c r="A34" s="14" t="s">
        <v>177</v>
      </c>
      <c r="B34" s="55">
        <v>4.863500000000001</v>
      </c>
    </row>
    <row r="35" spans="1:5" ht="63" x14ac:dyDescent="0.25">
      <c r="A35" s="5" t="s">
        <v>83</v>
      </c>
      <c r="B35" s="35">
        <f>B5-B8</f>
        <v>-894.58098090265412</v>
      </c>
    </row>
    <row r="36" spans="1:5" x14ac:dyDescent="0.25">
      <c r="A36" s="12" t="s">
        <v>183</v>
      </c>
      <c r="B36" s="36"/>
    </row>
    <row r="37" spans="1:5" ht="47.25" x14ac:dyDescent="0.25">
      <c r="A37" s="5" t="s">
        <v>84</v>
      </c>
      <c r="B37" s="36">
        <v>224888.50962</v>
      </c>
    </row>
    <row r="38" spans="1:5" ht="31.5" x14ac:dyDescent="0.25">
      <c r="A38" s="5" t="s">
        <v>85</v>
      </c>
      <c r="B38" s="35">
        <f>B5-B8</f>
        <v>-894.58098090265412</v>
      </c>
    </row>
    <row r="39" spans="1:5" ht="63" x14ac:dyDescent="0.25">
      <c r="A39" s="5" t="s">
        <v>86</v>
      </c>
      <c r="B39" s="37" t="s">
        <v>184</v>
      </c>
    </row>
    <row r="40" spans="1:5" ht="47.25" x14ac:dyDescent="0.25">
      <c r="A40" s="5" t="s">
        <v>114</v>
      </c>
      <c r="B40" s="38">
        <v>15.7</v>
      </c>
    </row>
    <row r="41" spans="1:5" x14ac:dyDescent="0.25">
      <c r="A41" s="9" t="s">
        <v>182</v>
      </c>
      <c r="B41" s="38">
        <v>15.7</v>
      </c>
    </row>
    <row r="42" spans="1:5" x14ac:dyDescent="0.25">
      <c r="A42" s="9" t="s">
        <v>115</v>
      </c>
      <c r="B42" s="38"/>
    </row>
    <row r="43" spans="1:5" x14ac:dyDescent="0.25">
      <c r="A43" s="9" t="s">
        <v>116</v>
      </c>
      <c r="B43" s="38"/>
    </row>
    <row r="44" spans="1:5" ht="31.5" x14ac:dyDescent="0.25">
      <c r="A44" s="5" t="s">
        <v>87</v>
      </c>
      <c r="B44" s="35"/>
    </row>
    <row r="45" spans="1:5" ht="31.5" x14ac:dyDescent="0.25">
      <c r="A45" s="5" t="s">
        <v>185</v>
      </c>
      <c r="B45" s="38">
        <v>1.7310000000000003</v>
      </c>
    </row>
    <row r="46" spans="1:5" ht="31.5" x14ac:dyDescent="0.25">
      <c r="A46" s="5" t="s">
        <v>186</v>
      </c>
      <c r="B46" s="35">
        <v>422.00916849999999</v>
      </c>
      <c r="E46" s="40"/>
    </row>
    <row r="47" spans="1:5" ht="70.5" customHeight="1" x14ac:dyDescent="0.25">
      <c r="A47" s="5" t="s">
        <v>187</v>
      </c>
      <c r="B47" s="36">
        <v>93.251907000000003</v>
      </c>
    </row>
    <row r="48" spans="1:5" ht="45" customHeight="1" x14ac:dyDescent="0.25">
      <c r="A48" s="5" t="s">
        <v>190</v>
      </c>
      <c r="B48" s="36">
        <f>B45+B46-B47</f>
        <v>330.48826149999996</v>
      </c>
    </row>
    <row r="49" spans="1:5" ht="47.25" x14ac:dyDescent="0.25">
      <c r="A49" s="5" t="s">
        <v>192</v>
      </c>
      <c r="B49" s="35">
        <v>373.89</v>
      </c>
    </row>
    <row r="50" spans="1:5" ht="31.5" x14ac:dyDescent="0.25">
      <c r="A50" s="5" t="s">
        <v>193</v>
      </c>
      <c r="B50" s="35">
        <f>B48</f>
        <v>330.48826149999996</v>
      </c>
    </row>
    <row r="51" spans="1:5" ht="31.5" x14ac:dyDescent="0.25">
      <c r="A51" s="5" t="s">
        <v>88</v>
      </c>
      <c r="B51" s="35">
        <f>5.3-B52</f>
        <v>3.6999999999999997</v>
      </c>
    </row>
    <row r="52" spans="1:5" ht="31.5" x14ac:dyDescent="0.25">
      <c r="A52" s="5" t="s">
        <v>89</v>
      </c>
      <c r="B52" s="35">
        <v>1.6</v>
      </c>
    </row>
    <row r="53" spans="1:5" ht="63" x14ac:dyDescent="0.25">
      <c r="A53" s="5" t="s">
        <v>90</v>
      </c>
      <c r="B53" s="58">
        <v>179.8785658147672</v>
      </c>
      <c r="D53" s="32"/>
      <c r="E53" s="32"/>
    </row>
    <row r="54" spans="1:5" x14ac:dyDescent="0.25">
      <c r="A54" s="12" t="s">
        <v>179</v>
      </c>
      <c r="B54" s="59">
        <v>179.8785658147672</v>
      </c>
      <c r="D54" s="33"/>
      <c r="E54" s="32"/>
    </row>
    <row r="55" spans="1:5" ht="63" x14ac:dyDescent="0.25">
      <c r="A55" s="5" t="s">
        <v>178</v>
      </c>
      <c r="B55" s="60">
        <v>0.28486697858877474</v>
      </c>
      <c r="D55" s="32"/>
      <c r="E55" s="32"/>
    </row>
    <row r="56" spans="1:5" ht="30" x14ac:dyDescent="0.25">
      <c r="A56" s="12" t="s">
        <v>180</v>
      </c>
      <c r="B56" s="60">
        <v>15.927421320773997</v>
      </c>
    </row>
    <row r="57" spans="1:5" ht="63" x14ac:dyDescent="0.25">
      <c r="A57" s="5" t="s">
        <v>91</v>
      </c>
      <c r="B57" s="60">
        <v>0.31324615669095135</v>
      </c>
    </row>
    <row r="60" spans="1:5" x14ac:dyDescent="0.25">
      <c r="A60" s="8" t="s">
        <v>17</v>
      </c>
    </row>
    <row r="61" spans="1:5" ht="48.75" customHeight="1" x14ac:dyDescent="0.25">
      <c r="A61" s="46" t="s">
        <v>92</v>
      </c>
      <c r="B61" s="46"/>
    </row>
  </sheetData>
  <mergeCells count="2">
    <mergeCell ref="A1:B1"/>
    <mergeCell ref="A61:B61"/>
  </mergeCells>
  <hyperlinks>
    <hyperlink ref="B39" r:id="rId1"/>
  </hyperlinks>
  <pageMargins left="0.7" right="0.7" top="0.75" bottom="0.75" header="0.3" footer="0.3"/>
  <pageSetup paperSize="9" orientation="portrait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2018-05-18T06:45:44Z</dcterms:modified>
</cp:coreProperties>
</file>